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 codeName="ThisWorkbook"/>
  <xr:revisionPtr revIDLastSave="0" documentId="13_ncr:1_{0ED9CDD1-5321-4F8A-8037-F7CED0B8525B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請求書" sheetId="1" r:id="rId1"/>
    <sheet name="受注" sheetId="2" r:id="rId2"/>
  </sheets>
  <definedNames>
    <definedName name="_xlnm.Print_Area" localSheetId="0">請求書!$A$1:$D$18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1" l="1"/>
  <c r="B6" i="1"/>
  <c r="B5" i="1"/>
  <c r="D9" i="1"/>
  <c r="C9" i="1"/>
  <c r="B9" i="1"/>
  <c r="B3" i="1" l="1"/>
  <c r="J32" i="2"/>
  <c r="J5" i="2"/>
  <c r="K5" i="2" s="1"/>
  <c r="J6" i="2"/>
  <c r="K6" i="2" s="1"/>
  <c r="J7" i="2"/>
  <c r="K7" i="2" s="1"/>
  <c r="J8" i="2"/>
  <c r="K8" i="2" s="1"/>
  <c r="J9" i="2"/>
  <c r="K9" i="2" s="1"/>
  <c r="J10" i="2"/>
  <c r="K10" i="2" s="1"/>
  <c r="J11" i="2"/>
  <c r="K11" i="2" s="1"/>
  <c r="J12" i="2"/>
  <c r="K12" i="2" s="1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4" i="2"/>
  <c r="K4" i="2" s="1"/>
  <c r="D11" i="1" l="1"/>
  <c r="D14" i="1" s="1"/>
</calcChain>
</file>

<file path=xl/sharedStrings.xml><?xml version="1.0" encoding="utf-8"?>
<sst xmlns="http://schemas.openxmlformats.org/spreadsheetml/2006/main" count="79" uniqueCount="43">
  <si>
    <t>品目</t>
  </si>
  <si>
    <t>小計</t>
  </si>
  <si>
    <t>消費税率</t>
  </si>
  <si>
    <t>その他費用</t>
  </si>
  <si>
    <t>合計</t>
  </si>
  <si>
    <t>この請求書に関してご不明な点がございましたら、下記までお問い合わせください。</t>
  </si>
  <si>
    <t>担当者氏名、電話番号、メール アドレス</t>
  </si>
  <si>
    <t>よろしくお願いいたします。</t>
  </si>
  <si>
    <t>金額</t>
  </si>
  <si>
    <t xml:space="preserve"> </t>
  </si>
  <si>
    <t>請求書 №</t>
    <phoneticPr fontId="26"/>
  </si>
  <si>
    <t>個数</t>
    <rPh sb="0" eb="2">
      <t>コスウ</t>
    </rPh>
    <phoneticPr fontId="26"/>
  </si>
  <si>
    <t>住所</t>
    <rPh sb="0" eb="2">
      <t>ジュウショ</t>
    </rPh>
    <phoneticPr fontId="26"/>
  </si>
  <si>
    <t>会社名</t>
    <rPh sb="0" eb="3">
      <t>カイシャメイ</t>
    </rPh>
    <phoneticPr fontId="26"/>
  </si>
  <si>
    <t>新型保温マグカップ</t>
    <rPh sb="0" eb="2">
      <t>シンガタ</t>
    </rPh>
    <rPh sb="2" eb="4">
      <t>ホオン</t>
    </rPh>
    <phoneticPr fontId="26"/>
  </si>
  <si>
    <t>ヒータで保温可能なマグカップです。USBで充電できます。</t>
    <rPh sb="4" eb="6">
      <t>ホオン</t>
    </rPh>
    <rPh sb="6" eb="8">
      <t>カノウ</t>
    </rPh>
    <rPh sb="21" eb="23">
      <t>ジュウデン</t>
    </rPh>
    <phoneticPr fontId="26"/>
  </si>
  <si>
    <t>電話番号</t>
    <rPh sb="0" eb="2">
      <t>デンワ</t>
    </rPh>
    <rPh sb="2" eb="4">
      <t>バンゴウ</t>
    </rPh>
    <phoneticPr fontId="26"/>
  </si>
  <si>
    <t>品目</t>
    <rPh sb="0" eb="2">
      <t>ヒンモク</t>
    </rPh>
    <phoneticPr fontId="26"/>
  </si>
  <si>
    <t>マグ-200ml</t>
  </si>
  <si>
    <t>マグ-200ml</t>
    <phoneticPr fontId="26"/>
  </si>
  <si>
    <t>単価</t>
    <rPh sb="0" eb="2">
      <t>タンカ</t>
    </rPh>
    <phoneticPr fontId="26"/>
  </si>
  <si>
    <t>価格表</t>
    <rPh sb="0" eb="2">
      <t>カカク</t>
    </rPh>
    <rPh sb="2" eb="3">
      <t>ヒョウ</t>
    </rPh>
    <phoneticPr fontId="26"/>
  </si>
  <si>
    <t>マグ-300ml</t>
  </si>
  <si>
    <t>マグ-300ml</t>
    <phoneticPr fontId="26"/>
  </si>
  <si>
    <t>マグ-400ml</t>
  </si>
  <si>
    <t>マグ-400ml</t>
    <phoneticPr fontId="26"/>
  </si>
  <si>
    <t>注文No1</t>
    <rPh sb="0" eb="2">
      <t>チュウモン</t>
    </rPh>
    <phoneticPr fontId="26"/>
  </si>
  <si>
    <t>合計</t>
    <rPh sb="0" eb="2">
      <t>ゴウケイ</t>
    </rPh>
    <phoneticPr fontId="26"/>
  </si>
  <si>
    <t>発注日</t>
    <rPh sb="0" eb="2">
      <t>ハッチュウ</t>
    </rPh>
    <rPh sb="2" eb="3">
      <t>ビ</t>
    </rPh>
    <phoneticPr fontId="26"/>
  </si>
  <si>
    <t>ABCショップ</t>
    <phoneticPr fontId="26"/>
  </si>
  <si>
    <t>BCDショップ</t>
    <phoneticPr fontId="26"/>
  </si>
  <si>
    <t>CBEショップ</t>
    <phoneticPr fontId="26"/>
  </si>
  <si>
    <t>〒　000-0000 神奈川県○○市××町1-1</t>
    <rPh sb="11" eb="15">
      <t>カナガワケン</t>
    </rPh>
    <phoneticPr fontId="26"/>
  </si>
  <si>
    <t>〒　000-0000 千葉県○○市××町1-1</t>
    <rPh sb="11" eb="13">
      <t>チバ</t>
    </rPh>
    <rPh sb="13" eb="14">
      <t>ケン</t>
    </rPh>
    <phoneticPr fontId="26"/>
  </si>
  <si>
    <t>請求先</t>
    <phoneticPr fontId="26"/>
  </si>
  <si>
    <t>2345-67-8901</t>
    <phoneticPr fontId="26"/>
  </si>
  <si>
    <t>3456-78-9012</t>
    <phoneticPr fontId="26"/>
  </si>
  <si>
    <t>4567-89-0123</t>
    <phoneticPr fontId="26"/>
  </si>
  <si>
    <t>2020年2月受注状況</t>
    <rPh sb="4" eb="5">
      <t>ネン</t>
    </rPh>
    <rPh sb="6" eb="7">
      <t>ガツ</t>
    </rPh>
    <rPh sb="7" eb="9">
      <t>ジュチュウ</t>
    </rPh>
    <rPh sb="9" eb="11">
      <t>ジョウキョウ</t>
    </rPh>
    <phoneticPr fontId="26"/>
  </si>
  <si>
    <t>品目1</t>
    <rPh sb="0" eb="2">
      <t>ヒンモク</t>
    </rPh>
    <phoneticPr fontId="26"/>
  </si>
  <si>
    <t>済</t>
    <rPh sb="0" eb="1">
      <t>スミ</t>
    </rPh>
    <phoneticPr fontId="26"/>
  </si>
  <si>
    <t>請求書</t>
    <rPh sb="0" eb="3">
      <t>セイキュウショ</t>
    </rPh>
    <phoneticPr fontId="26"/>
  </si>
  <si>
    <t>未</t>
    <rPh sb="0" eb="1">
      <t>ミ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</si>
</sst>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7" formatCode="&quot;¥&quot;#,##0.00;&quot;¥&quot;\-#,##0.00"/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</numFmts>
  <fonts count="27" x14ac:knownFonts="1">
    <font>
      <sz val="11"/>
      <color theme="1"/>
      <name val="Meiryo UI"/>
      <family val="2"/>
      <charset val="128"/>
    </font>
    <font>
      <sz val="11"/>
      <color theme="1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18"/>
      <color theme="3"/>
      <name val="Meiryo UI"/>
      <family val="2"/>
      <charset val="128"/>
    </font>
    <font>
      <b/>
      <sz val="15"/>
      <color theme="3"/>
      <name val="Meiryo UI"/>
      <family val="2"/>
      <charset val="128"/>
    </font>
    <font>
      <b/>
      <sz val="13"/>
      <color theme="3"/>
      <name val="Meiryo UI"/>
      <family val="2"/>
      <charset val="128"/>
    </font>
    <font>
      <b/>
      <sz val="11"/>
      <color theme="3"/>
      <name val="Meiryo UI"/>
      <family val="2"/>
      <charset val="128"/>
    </font>
    <font>
      <b/>
      <sz val="11"/>
      <color theme="0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sz val="11"/>
      <color rgb="FF9C5700"/>
      <name val="Meiryo UI"/>
      <family val="2"/>
      <charset val="128"/>
    </font>
    <font>
      <sz val="11"/>
      <color rgb="FFFA7D00"/>
      <name val="Meiryo UI"/>
      <family val="2"/>
      <charset val="128"/>
    </font>
    <font>
      <sz val="11"/>
      <color theme="1"/>
      <name val="Meiryo UI"/>
      <family val="3"/>
      <charset val="128"/>
    </font>
    <font>
      <sz val="20"/>
      <color theme="3"/>
      <name val="Meiryo UI"/>
      <family val="3"/>
      <charset val="128"/>
    </font>
    <font>
      <sz val="1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1"/>
      <color theme="5"/>
      <name val="Meiryo UI"/>
      <family val="3"/>
      <charset val="128"/>
    </font>
    <font>
      <sz val="18"/>
      <color theme="5"/>
      <name val="Meiryo UI"/>
      <family val="3"/>
      <charset val="128"/>
    </font>
    <font>
      <sz val="11"/>
      <color theme="0"/>
      <name val="Meiryo UI"/>
      <family val="3"/>
      <charset val="128"/>
    </font>
    <font>
      <sz val="6"/>
      <name val="Meiryo UI"/>
      <family val="2"/>
      <charset val="128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6" fillId="5" borderId="0" applyNumberFormat="0" applyBorder="0" applyAlignment="0" applyProtection="0"/>
    <xf numFmtId="0" fontId="14" fillId="6" borderId="7" applyNumberFormat="0" applyAlignment="0" applyProtection="0"/>
    <xf numFmtId="0" fontId="15" fillId="7" borderId="8" applyNumberFormat="0" applyAlignment="0" applyProtection="0"/>
    <xf numFmtId="0" fontId="13" fillId="7" borderId="7" applyNumberFormat="0" applyAlignment="0" applyProtection="0"/>
    <xf numFmtId="0" fontId="17" fillId="0" borderId="9" applyNumberFormat="0" applyFill="0" applyAlignment="0" applyProtection="0"/>
    <xf numFmtId="0" fontId="8" fillId="8" borderId="10" applyNumberFormat="0" applyAlignment="0" applyProtection="0"/>
    <xf numFmtId="0" fontId="12" fillId="0" borderId="0" applyNumberFormat="0" applyFill="0" applyBorder="0" applyAlignment="0" applyProtection="0"/>
    <xf numFmtId="0" fontId="1" fillId="9" borderId="11" applyNumberFormat="0" applyFont="0" applyAlignment="0" applyProtection="0"/>
    <xf numFmtId="0" fontId="11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1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35">
    <xf numFmtId="0" fontId="0" fillId="0" borderId="0" xfId="0"/>
    <xf numFmtId="0" fontId="18" fillId="0" borderId="0" xfId="0" applyFont="1"/>
    <xf numFmtId="0" fontId="19" fillId="0" borderId="0" xfId="0" applyFont="1"/>
    <xf numFmtId="0" fontId="21" fillId="0" borderId="0" xfId="0" applyFont="1"/>
    <xf numFmtId="0" fontId="18" fillId="0" borderId="0" xfId="0" applyFont="1" applyAlignment="1">
      <alignment vertical="top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indent="2"/>
    </xf>
    <xf numFmtId="7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3" fillId="0" borderId="0" xfId="0" applyFont="1" applyAlignment="1">
      <alignment horizontal="right" vertical="center" indent="2"/>
    </xf>
    <xf numFmtId="7" fontId="18" fillId="0" borderId="1" xfId="0" applyNumberFormat="1" applyFont="1" applyBorder="1" applyAlignment="1">
      <alignment horizontal="center" vertical="center"/>
    </xf>
    <xf numFmtId="10" fontId="18" fillId="0" borderId="2" xfId="0" applyNumberFormat="1" applyFont="1" applyBorder="1" applyAlignment="1">
      <alignment horizontal="center" vertical="center"/>
    </xf>
    <xf numFmtId="7" fontId="18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horizontal="right" vertical="center" indent="2"/>
    </xf>
    <xf numFmtId="7" fontId="25" fillId="2" borderId="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right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56" fontId="0" fillId="0" borderId="13" xfId="0" applyNumberFormat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56" fontId="0" fillId="0" borderId="23" xfId="0" applyNumberFormat="1" applyBorder="1"/>
    <xf numFmtId="0" fontId="0" fillId="0" borderId="23" xfId="0" applyBorder="1"/>
    <xf numFmtId="0" fontId="0" fillId="0" borderId="24" xfId="0" applyBorder="1"/>
    <xf numFmtId="14" fontId="20" fillId="0" borderId="0" xfId="0" applyNumberFormat="1" applyFont="1"/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0" xfId="0" applyFont="1" applyBorder="1" applyAlignment="1">
      <alignment horizontal="left" vertical="center" indent="2"/>
    </xf>
    <xf numFmtId="0" fontId="18" fillId="0" borderId="0" xfId="0" applyFont="1" applyAlignment="1">
      <alignment horizontal="left" vertical="top" wrapText="1"/>
    </xf>
  </cellXfs>
  <cellStyles count="47">
    <cellStyle name="20% - アクセント 1" xfId="24" builtinId="30" customBuiltin="1"/>
    <cellStyle name="20% - アクセント 2" xfId="28" builtinId="34" customBuiltin="1"/>
    <cellStyle name="20% - アクセント 3" xfId="32" builtinId="38" customBuiltin="1"/>
    <cellStyle name="20% - アクセント 4" xfId="36" builtinId="42" customBuiltin="1"/>
    <cellStyle name="20% - アクセント 5" xfId="40" builtinId="46" customBuiltin="1"/>
    <cellStyle name="20% - アクセント 6" xfId="44" builtinId="50" customBuiltin="1"/>
    <cellStyle name="40% - アクセント 1" xfId="25" builtinId="31" customBuiltin="1"/>
    <cellStyle name="40% - アクセント 2" xfId="29" builtinId="35" customBuiltin="1"/>
    <cellStyle name="40% - アクセント 3" xfId="33" builtinId="39" customBuiltin="1"/>
    <cellStyle name="40% - アクセント 4" xfId="37" builtinId="43" customBuiltin="1"/>
    <cellStyle name="40% - アクセント 5" xfId="41" builtinId="47" customBuiltin="1"/>
    <cellStyle name="40% - アクセント 6" xfId="45" builtinId="51" customBuiltin="1"/>
    <cellStyle name="60% - アクセント 1" xfId="26" builtinId="32" customBuiltin="1"/>
    <cellStyle name="60% - アクセント 2" xfId="30" builtinId="36" customBuiltin="1"/>
    <cellStyle name="60% - アクセント 3" xfId="34" builtinId="40" customBuiltin="1"/>
    <cellStyle name="60% - アクセント 4" xfId="38" builtinId="44" customBuiltin="1"/>
    <cellStyle name="60% - アクセント 5" xfId="42" builtinId="48" customBuiltin="1"/>
    <cellStyle name="60% - アクセント 6" xfId="46" builtinId="52" customBuiltin="1"/>
    <cellStyle name="アクセント 1" xfId="23" builtinId="29" customBuiltin="1"/>
    <cellStyle name="アクセント 2" xfId="27" builtinId="33" customBuiltin="1"/>
    <cellStyle name="アクセント 3" xfId="31" builtinId="37" customBuiltin="1"/>
    <cellStyle name="アクセント 4" xfId="35" builtinId="41" customBuiltin="1"/>
    <cellStyle name="アクセント 5" xfId="39" builtinId="45" customBuiltin="1"/>
    <cellStyle name="アクセント 6" xfId="43" builtinId="49" customBuiltin="1"/>
    <cellStyle name="タイトル" xfId="6" builtinId="15" customBuiltin="1"/>
    <cellStyle name="チェック セル" xfId="18" builtinId="23" customBuiltin="1"/>
    <cellStyle name="どちらでもない" xfId="13" builtinId="28" customBuiltin="1"/>
    <cellStyle name="パーセント" xfId="5" builtinId="5" customBuiltin="1"/>
    <cellStyle name="メモ" xfId="20" builtinId="10" customBuiltin="1"/>
    <cellStyle name="リンク セル" xfId="17" builtinId="24" customBuiltin="1"/>
    <cellStyle name="悪い" xfId="12" builtinId="27" customBuiltin="1"/>
    <cellStyle name="計算" xfId="16" builtinId="22" customBuiltin="1"/>
    <cellStyle name="警告文" xfId="19" builtinId="11" customBuiltin="1"/>
    <cellStyle name="桁区切り" xfId="2" builtinId="6" customBuiltin="1"/>
    <cellStyle name="桁区切り [0.00]" xfId="1" builtinId="3" customBuiltin="1"/>
    <cellStyle name="見出し 1" xfId="7" builtinId="16" customBuiltin="1"/>
    <cellStyle name="見出し 2" xfId="8" builtinId="17" customBuiltin="1"/>
    <cellStyle name="見出し 3" xfId="9" builtinId="18" customBuiltin="1"/>
    <cellStyle name="見出し 4" xfId="10" builtinId="19" customBuiltin="1"/>
    <cellStyle name="集計" xfId="22" builtinId="25" customBuiltin="1"/>
    <cellStyle name="出力" xfId="15" builtinId="21" customBuiltin="1"/>
    <cellStyle name="説明文" xfId="21" builtinId="53" customBuiltin="1"/>
    <cellStyle name="通貨" xfId="4" builtinId="7" customBuiltin="1"/>
    <cellStyle name="通貨 [0.00]" xfId="3" builtinId="4" customBuiltin="1"/>
    <cellStyle name="入力" xfId="14" builtinId="20" customBuiltin="1"/>
    <cellStyle name="標準" xfId="0" builtinId="0" customBuiltin="1"/>
    <cellStyle name="良い" xfId="11" builtinId="26" customBuiltin="1"/>
  </cellStyles>
  <dxfs count="8">
    <dxf>
      <font>
        <strike val="0"/>
        <outline val="0"/>
        <shadow val="0"/>
        <u val="none"/>
        <vertAlign val="baseline"/>
        <name val="Meiryo UI"/>
        <family val="3"/>
        <charset val="128"/>
        <scheme val="none"/>
      </font>
      <numFmt numFmtId="11" formatCode="&quot;¥&quot;#,##0.00;&quot;¥&quot;\-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eiryo UI"/>
        <family val="3"/>
        <charset val="128"/>
        <scheme val="none"/>
      </font>
      <alignment horizontal="left" vertical="center" textRotation="0" wrapText="0" indent="2" justifyLastLine="0" shrinkToFit="0" readingOrder="0"/>
    </dxf>
    <dxf>
      <font>
        <strike val="0"/>
        <outline val="0"/>
        <shadow val="0"/>
        <u val="none"/>
        <vertAlign val="baseline"/>
        <name val="Meiryo UI"/>
        <family val="3"/>
        <charset val="128"/>
        <scheme val="none"/>
      </font>
      <alignment horizontal="left" vertical="center" textRotation="0" wrapText="0" indent="2" justifyLastLine="0" shrinkToFit="0" readingOrder="0"/>
    </dxf>
    <dxf>
      <font>
        <strike val="0"/>
        <outline val="0"/>
        <shadow val="0"/>
        <u val="none"/>
        <vertAlign val="baseline"/>
        <name val="Meiryo UI"/>
        <family val="3"/>
        <charset val="128"/>
        <scheme val="none"/>
      </font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ビジネス表" pivot="0" count="3" xr9:uid="{00000000-0011-0000-FFFF-FFFF00000000}">
      <tableStyleElement type="wholeTable" dxfId="7"/>
      <tableStyleElement type="headerRow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140970</xdr:rowOff>
    </xdr:from>
    <xdr:to>
      <xdr:col>3</xdr:col>
      <xdr:colOff>3200400</xdr:colOff>
      <xdr:row>0</xdr:row>
      <xdr:rowOff>1295400</xdr:rowOff>
    </xdr:to>
    <xdr:pic>
      <xdr:nvPicPr>
        <xdr:cNvPr id="2" name="画像 1" descr="抽象画像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" y="140970"/>
          <a:ext cx="6848475" cy="115443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3</xdr:col>
      <xdr:colOff>1656</xdr:colOff>
      <xdr:row>0</xdr:row>
      <xdr:rowOff>854528</xdr:rowOff>
    </xdr:to>
    <xdr:sp macro="" textlink="">
      <xdr:nvSpPr>
        <xdr:cNvPr id="3" name="テキスト ボックス 1" descr="会社名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ja-JP" altLang="en-US" sz="22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（株）</a:t>
          </a:r>
          <a:r>
            <a:rPr lang="en-US" altLang="ja-JP" sz="22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ViBES.jp</a:t>
          </a:r>
          <a:endParaRPr lang="ja" sz="220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テキスト ボックス 2" descr="会社住所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ja-JP" altLang="en-US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〒　</a:t>
          </a:r>
          <a:r>
            <a:rPr lang="en-US" altLang="ja-JP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000-0000 </a:t>
          </a:r>
          <a:r>
            <a:rPr lang="ja-JP" altLang="en-US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東京都○○市</a:t>
          </a:r>
          <a:r>
            <a:rPr lang="en-US" altLang="ja-JP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××</a:t>
          </a:r>
          <a:r>
            <a:rPr lang="ja-JP" altLang="en-US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町</a:t>
          </a:r>
          <a:r>
            <a:rPr lang="en-US" altLang="ja-JP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1-1</a:t>
          </a:r>
          <a:br>
            <a:rPr lang="en-US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</a:br>
          <a:r>
            <a:rPr lang="en-US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1234-56-7891</a:t>
          </a:r>
          <a:r>
            <a:rPr lang="ja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| </a:t>
          </a:r>
          <a:r>
            <a:rPr lang="en-US" altLang="ja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1234-56-7890</a:t>
          </a:r>
          <a:endParaRPr lang="en-US" sz="100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請求書の詳細" displayName="テーブル_請求書の詳細" ref="B8:D9" totalsRowShown="0" headerRowDxfId="4" dataDxfId="3">
  <tableColumns count="3">
    <tableColumn id="1" xr3:uid="{00000000-0010-0000-0000-000001000000}" name="品目" dataDxfId="2">
      <calculatedColumnFormula>VLOOKUP($C$2,受注!$B$4:$K$33,7,FALSE)</calculatedColumnFormula>
    </tableColumn>
    <tableColumn id="3" xr3:uid="{5504F4D6-48AC-4583-8912-5EFA5FC28FA6}" name="個数" dataDxfId="1">
      <calculatedColumnFormula>VLOOKUP($C$2,受注!$B$4:$K$33,8,FALSE)</calculatedColumnFormula>
    </tableColumn>
    <tableColumn id="2" xr3:uid="{00000000-0010-0000-0000-000002000000}" name="金額" dataDxfId="0">
      <calculatedColumnFormula>VLOOKUP($C$2,受注!$B$4:$K$33,10,FALSE)</calculatedColumnFormula>
    </tableColumn>
  </tableColumns>
  <tableStyleInfo name="ビジネス表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E17"/>
  <sheetViews>
    <sheetView showGridLines="0" tabSelected="1" zoomScaleNormal="100" workbookViewId="0">
      <selection activeCell="F2" sqref="F2"/>
    </sheetView>
  </sheetViews>
  <sheetFormatPr defaultRowHeight="15.75" x14ac:dyDescent="0.25"/>
  <cols>
    <col min="1" max="1" width="1.6640625" style="1" customWidth="1"/>
    <col min="2" max="2" width="29" style="1" customWidth="1"/>
    <col min="3" max="3" width="12.6640625" style="1" bestFit="1" customWidth="1"/>
    <col min="4" max="4" width="38.6640625" style="1" customWidth="1"/>
    <col min="5" max="5" width="1.6640625" style="1" customWidth="1"/>
    <col min="6" max="16384" width="8.88671875" style="1"/>
  </cols>
  <sheetData>
    <row r="1" spans="2:5" ht="109.5" customHeight="1" x14ac:dyDescent="0.25">
      <c r="E1" s="1" t="s">
        <v>9</v>
      </c>
    </row>
    <row r="2" spans="2:5" ht="28.5" x14ac:dyDescent="0.45">
      <c r="B2" s="15" t="s">
        <v>10</v>
      </c>
      <c r="C2" s="32">
        <v>1</v>
      </c>
      <c r="D2" s="32"/>
    </row>
    <row r="3" spans="2:5" s="3" customFormat="1" ht="16.5" x14ac:dyDescent="0.25">
      <c r="B3" s="30">
        <f ca="1">TODAY()</f>
        <v>43911</v>
      </c>
      <c r="C3" s="30"/>
      <c r="D3" s="1"/>
      <c r="E3" s="1"/>
    </row>
    <row r="4" spans="2:5" ht="44.25" customHeight="1" x14ac:dyDescent="0.45">
      <c r="B4" s="2" t="s">
        <v>34</v>
      </c>
      <c r="C4" s="2"/>
      <c r="D4" s="2" t="s">
        <v>14</v>
      </c>
    </row>
    <row r="5" spans="2:5" x14ac:dyDescent="0.25">
      <c r="B5" s="33" t="str">
        <f>VLOOKUP($C$2,受注!$B$4:$K$33,4,FALSE)</f>
        <v>ABCショップ</v>
      </c>
      <c r="C5" s="31"/>
      <c r="D5" s="34" t="s">
        <v>15</v>
      </c>
    </row>
    <row r="6" spans="2:5" x14ac:dyDescent="0.25">
      <c r="B6" s="1" t="str">
        <f>VLOOKUP($C$2,受注!$B$4:$K$33,5,FALSE)</f>
        <v>〒　000-0000 神奈川県○○市××町1-1</v>
      </c>
      <c r="D6" s="34"/>
    </row>
    <row r="7" spans="2:5" s="4" customFormat="1" ht="23.25" customHeight="1" x14ac:dyDescent="0.25">
      <c r="B7" s="4" t="str">
        <f>VLOOKUP($C$2,受注!$B$4:$K$33,6,FALSE)</f>
        <v>2345-67-8901</v>
      </c>
      <c r="D7" s="34"/>
    </row>
    <row r="8" spans="2:5" ht="27.95" customHeight="1" x14ac:dyDescent="0.25">
      <c r="B8" s="5" t="s">
        <v>0</v>
      </c>
      <c r="C8" s="5" t="s">
        <v>11</v>
      </c>
      <c r="D8" s="5" t="s">
        <v>8</v>
      </c>
    </row>
    <row r="9" spans="2:5" s="8" customFormat="1" ht="27.95" customHeight="1" x14ac:dyDescent="0.25">
      <c r="B9" s="6" t="str">
        <f>VLOOKUP($C$2,受注!$B$4:$K$33,7,FALSE)</f>
        <v>マグ-200ml</v>
      </c>
      <c r="C9" s="6">
        <f>VLOOKUP($C$2,受注!$B$4:$K$33,8,FALSE)</f>
        <v>50</v>
      </c>
      <c r="D9" s="7">
        <f>VLOOKUP($C$2,受注!$B$4:$K$33,10,FALSE)</f>
        <v>100000</v>
      </c>
    </row>
    <row r="10" spans="2:5" ht="27.95" customHeight="1" x14ac:dyDescent="0.25"/>
    <row r="11" spans="2:5" ht="27.95" customHeight="1" x14ac:dyDescent="0.25">
      <c r="B11" s="9"/>
      <c r="C11" s="9" t="s">
        <v>1</v>
      </c>
      <c r="D11" s="10">
        <f>SUM(テーブル_請求書の詳細[金額])</f>
        <v>100000</v>
      </c>
    </row>
    <row r="12" spans="2:5" ht="27.95" customHeight="1" x14ac:dyDescent="0.25">
      <c r="B12" s="9"/>
      <c r="C12" s="9" t="s">
        <v>2</v>
      </c>
      <c r="D12" s="11">
        <v>0.1</v>
      </c>
    </row>
    <row r="13" spans="2:5" ht="27.95" customHeight="1" x14ac:dyDescent="0.25">
      <c r="B13" s="9"/>
      <c r="C13" s="9" t="s">
        <v>3</v>
      </c>
      <c r="D13" s="12">
        <v>100</v>
      </c>
    </row>
    <row r="14" spans="2:5" ht="27.95" customHeight="1" x14ac:dyDescent="0.25">
      <c r="B14" s="13"/>
      <c r="C14" s="13" t="s">
        <v>4</v>
      </c>
      <c r="D14" s="14">
        <f>IFERROR(D11*(1+D12)+D13,"")</f>
        <v>110100.00000000001</v>
      </c>
    </row>
    <row r="15" spans="2:5" ht="25.5" customHeight="1" x14ac:dyDescent="0.25">
      <c r="B15" s="1" t="s">
        <v>5</v>
      </c>
    </row>
    <row r="16" spans="2:5" x14ac:dyDescent="0.25">
      <c r="B16" s="1" t="s">
        <v>6</v>
      </c>
    </row>
    <row r="17" spans="2:2" x14ac:dyDescent="0.25">
      <c r="B17" s="1" t="s">
        <v>7</v>
      </c>
    </row>
  </sheetData>
  <mergeCells count="1">
    <mergeCell ref="D5:D7"/>
  </mergeCells>
  <phoneticPr fontId="26"/>
  <dataValidations count="16">
    <dataValidation allowBlank="1" showInputMessage="1" showErrorMessage="1" promptTitle="請求書テンプレート" prompt="_x000a_請求書の詳細、品目の説明、金額、税率、およびその他任意のコストを入力します。小計および合計は自動的に計算されます。" sqref="A1" xr:uid="{00000000-0002-0000-0000-000000000000}"/>
    <dataValidation allowBlank="1" showInputMessage="1" showErrorMessage="1" prompt="このセルに請求書番号を入力します" sqref="B2:C2" xr:uid="{00000000-0002-0000-0000-000001000000}"/>
    <dataValidation allowBlank="1" showInputMessage="1" showErrorMessage="1" prompt="このセルに請求日を入力します" sqref="B3:C3" xr:uid="{00000000-0002-0000-0000-000002000000}"/>
    <dataValidation allowBlank="1" showInputMessage="1" showErrorMessage="1" prompt="下に取引先への請求の詳細を入力します" sqref="B4:C4" xr:uid="{00000000-0002-0000-0000-000003000000}"/>
    <dataValidation allowBlank="1" showInputMessage="1" showErrorMessage="1" prompt="下に請求書の製品の説明を入力します" sqref="D4" xr:uid="{00000000-0002-0000-0000-000004000000}"/>
    <dataValidation allowBlank="1" showInputMessage="1" showErrorMessage="1" prompt="このセルには連絡先名、電話番号、メールを入力します" sqref="B16:C16" xr:uid="{00000000-0002-0000-0000-000005000000}"/>
    <dataValidation allowBlank="1" showInputMessage="1" showErrorMessage="1" prompt="合計コストはこのセルで自動的に計算されます" sqref="D14" xr:uid="{00000000-0002-0000-0000-000007000000}"/>
    <dataValidation allowBlank="1" showInputMessage="1" showErrorMessage="1" prompt="このセルにその他のコストを入力します" sqref="D13" xr:uid="{00000000-0002-0000-0000-000008000000}"/>
    <dataValidation allowBlank="1" showInputMessage="1" showErrorMessage="1" prompt="このセルに税率を入力します" sqref="D12" xr:uid="{00000000-0002-0000-0000-000009000000}"/>
    <dataValidation allowBlank="1" showInputMessage="1" showErrorMessage="1" prompt="小計はこのセルで自動的に計算されます" sqref="D11" xr:uid="{00000000-0002-0000-0000-00000A000000}"/>
    <dataValidation allowBlank="1" showInputMessage="1" showErrorMessage="1" prompt="合計コストは右のセルで自動的に計算されます" sqref="B14:C14" xr:uid="{00000000-0002-0000-0000-00000B000000}"/>
    <dataValidation allowBlank="1" showInputMessage="1" showErrorMessage="1" prompt="右のセルにその他のコストを入力します。" sqref="B13:C13" xr:uid="{00000000-0002-0000-0000-00000C000000}"/>
    <dataValidation allowBlank="1" showInputMessage="1" showErrorMessage="1" prompt="右のセルに税率を入力します" sqref="B12:C12" xr:uid="{00000000-0002-0000-0000-00000D000000}"/>
    <dataValidation allowBlank="1" showInputMessage="1" showErrorMessage="1" prompt="小計は右のセルで自動的に計算されます" sqref="B11:C11" xr:uid="{00000000-0002-0000-0000-00000E000000}"/>
    <dataValidation allowBlank="1" showInputMessage="1" showErrorMessage="1" prompt="この列に金額を入力します。テーブルの下のセルに税率とその他のコストを入力して、小計および合計コストを計算します。" sqref="D8" xr:uid="{00000000-0002-0000-0000-00000F000000}"/>
    <dataValidation allowBlank="1" showInputMessage="1" showErrorMessage="1" prompt="この列に品目の説明を入力します" sqref="B8:C8" xr:uid="{00000000-0002-0000-0000-000010000000}"/>
  </dataValidations>
  <printOptions horizontalCentered="1"/>
  <pageMargins left="0.7" right="0.7" top="0.75" bottom="0.75" header="0.3" footer="0.3"/>
  <pageSetup paperSize="9" scale="87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434CD-5932-4662-A8F4-D32E4553C6A2}">
  <sheetPr codeName="Sheet2"/>
  <dimension ref="B1:N33"/>
  <sheetViews>
    <sheetView zoomScaleNormal="100" workbookViewId="0">
      <selection activeCell="B12" sqref="B12"/>
    </sheetView>
  </sheetViews>
  <sheetFormatPr defaultRowHeight="15.75" x14ac:dyDescent="0.25"/>
  <cols>
    <col min="1" max="1" width="4.21875" customWidth="1"/>
    <col min="2" max="2" width="8.109375" customWidth="1"/>
    <col min="4" max="4" width="6.5546875" bestFit="1" customWidth="1"/>
    <col min="6" max="6" width="32.44140625" customWidth="1"/>
    <col min="7" max="7" width="13.44140625" bestFit="1" customWidth="1"/>
    <col min="9" max="9" width="4.88671875" bestFit="1" customWidth="1"/>
  </cols>
  <sheetData>
    <row r="1" spans="2:14" x14ac:dyDescent="0.25">
      <c r="B1" t="s">
        <v>38</v>
      </c>
    </row>
    <row r="2" spans="2:14" ht="16.5" thickBot="1" x14ac:dyDescent="0.3">
      <c r="M2" t="s">
        <v>21</v>
      </c>
    </row>
    <row r="3" spans="2:14" ht="16.5" thickBot="1" x14ac:dyDescent="0.3">
      <c r="B3" s="23" t="s">
        <v>26</v>
      </c>
      <c r="C3" s="24" t="s">
        <v>28</v>
      </c>
      <c r="D3" s="24" t="s">
        <v>41</v>
      </c>
      <c r="E3" s="24" t="s">
        <v>13</v>
      </c>
      <c r="F3" s="24" t="s">
        <v>12</v>
      </c>
      <c r="G3" s="24" t="s">
        <v>16</v>
      </c>
      <c r="H3" s="24" t="s">
        <v>39</v>
      </c>
      <c r="I3" s="24" t="s">
        <v>11</v>
      </c>
      <c r="J3" s="24" t="s">
        <v>20</v>
      </c>
      <c r="K3" s="25" t="s">
        <v>27</v>
      </c>
      <c r="M3" s="16" t="s">
        <v>17</v>
      </c>
      <c r="N3" s="16" t="s">
        <v>20</v>
      </c>
    </row>
    <row r="4" spans="2:14" x14ac:dyDescent="0.25">
      <c r="B4" s="26">
        <v>1</v>
      </c>
      <c r="C4" s="27">
        <v>43862</v>
      </c>
      <c r="D4" s="27" t="s">
        <v>40</v>
      </c>
      <c r="E4" s="28" t="s">
        <v>29</v>
      </c>
      <c r="F4" s="28" t="s">
        <v>32</v>
      </c>
      <c r="G4" s="28" t="s">
        <v>35</v>
      </c>
      <c r="H4" s="28" t="s">
        <v>19</v>
      </c>
      <c r="I4" s="28">
        <v>50</v>
      </c>
      <c r="J4" s="28">
        <f>IF(H4=$M$4,$N$4,IF(H4=$M$5,$N$5,IF(H4=$M$6,$N$6,"")))</f>
        <v>2000</v>
      </c>
      <c r="K4" s="29">
        <f t="shared" ref="K4:K12" si="0">J4*I4</f>
        <v>100000</v>
      </c>
      <c r="M4" s="16" t="s">
        <v>19</v>
      </c>
      <c r="N4" s="16">
        <v>2000</v>
      </c>
    </row>
    <row r="5" spans="2:14" x14ac:dyDescent="0.25">
      <c r="B5" s="17">
        <v>2</v>
      </c>
      <c r="C5" s="22">
        <v>43862</v>
      </c>
      <c r="D5" s="22" t="s">
        <v>42</v>
      </c>
      <c r="E5" s="16" t="s">
        <v>29</v>
      </c>
      <c r="F5" s="16" t="s">
        <v>32</v>
      </c>
      <c r="G5" s="16" t="s">
        <v>35</v>
      </c>
      <c r="H5" s="16" t="s">
        <v>22</v>
      </c>
      <c r="I5" s="16">
        <v>50</v>
      </c>
      <c r="J5" s="16">
        <f t="shared" ref="J5:J29" si="1">IF(H5=$M$4,$N$4,IF(H5=$M$5,$N$5,IF(H5=$M$6,$N$6,"")))</f>
        <v>2500</v>
      </c>
      <c r="K5" s="18">
        <f t="shared" si="0"/>
        <v>125000</v>
      </c>
      <c r="M5" s="16" t="s">
        <v>23</v>
      </c>
      <c r="N5" s="16">
        <v>2500</v>
      </c>
    </row>
    <row r="6" spans="2:14" x14ac:dyDescent="0.25">
      <c r="B6" s="17">
        <v>3</v>
      </c>
      <c r="C6" s="22">
        <v>43871</v>
      </c>
      <c r="D6" s="22" t="s">
        <v>40</v>
      </c>
      <c r="E6" s="16" t="s">
        <v>30</v>
      </c>
      <c r="F6" s="16" t="s">
        <v>33</v>
      </c>
      <c r="G6" s="16" t="s">
        <v>36</v>
      </c>
      <c r="H6" s="16" t="s">
        <v>18</v>
      </c>
      <c r="I6" s="16">
        <v>20</v>
      </c>
      <c r="J6" s="16">
        <f t="shared" si="1"/>
        <v>2000</v>
      </c>
      <c r="K6" s="18">
        <f t="shared" si="0"/>
        <v>40000</v>
      </c>
      <c r="M6" s="16" t="s">
        <v>25</v>
      </c>
      <c r="N6" s="16">
        <v>3000</v>
      </c>
    </row>
    <row r="7" spans="2:14" x14ac:dyDescent="0.25">
      <c r="B7" s="17">
        <v>4</v>
      </c>
      <c r="C7" s="22">
        <v>43871</v>
      </c>
      <c r="D7" s="22" t="s">
        <v>42</v>
      </c>
      <c r="E7" s="16" t="s">
        <v>30</v>
      </c>
      <c r="F7" s="16" t="s">
        <v>33</v>
      </c>
      <c r="G7" s="16" t="s">
        <v>36</v>
      </c>
      <c r="H7" s="16" t="s">
        <v>22</v>
      </c>
      <c r="I7" s="16">
        <v>20</v>
      </c>
      <c r="J7" s="16">
        <f t="shared" si="1"/>
        <v>2500</v>
      </c>
      <c r="K7" s="18">
        <f t="shared" si="0"/>
        <v>50000</v>
      </c>
    </row>
    <row r="8" spans="2:14" x14ac:dyDescent="0.25">
      <c r="B8" s="17">
        <v>5</v>
      </c>
      <c r="C8" s="22">
        <v>43871</v>
      </c>
      <c r="D8" s="22" t="s">
        <v>42</v>
      </c>
      <c r="E8" s="16" t="s">
        <v>30</v>
      </c>
      <c r="F8" s="16" t="s">
        <v>33</v>
      </c>
      <c r="G8" s="16" t="s">
        <v>36</v>
      </c>
      <c r="H8" s="16" t="s">
        <v>24</v>
      </c>
      <c r="I8" s="16">
        <v>20</v>
      </c>
      <c r="J8" s="16">
        <f t="shared" si="1"/>
        <v>3000</v>
      </c>
      <c r="K8" s="18">
        <f t="shared" si="0"/>
        <v>60000</v>
      </c>
      <c r="M8" t="s">
        <v>40</v>
      </c>
    </row>
    <row r="9" spans="2:14" x14ac:dyDescent="0.25">
      <c r="B9" s="17">
        <v>6</v>
      </c>
      <c r="C9" s="22">
        <v>43881</v>
      </c>
      <c r="D9" s="22" t="s">
        <v>40</v>
      </c>
      <c r="E9" s="16" t="s">
        <v>29</v>
      </c>
      <c r="F9" s="16" t="s">
        <v>32</v>
      </c>
      <c r="G9" s="16" t="s">
        <v>35</v>
      </c>
      <c r="H9" s="16" t="s">
        <v>19</v>
      </c>
      <c r="I9" s="16">
        <v>100</v>
      </c>
      <c r="J9" s="16">
        <f t="shared" si="1"/>
        <v>2000</v>
      </c>
      <c r="K9" s="18">
        <f t="shared" si="0"/>
        <v>200000</v>
      </c>
      <c r="M9" t="s">
        <v>42</v>
      </c>
    </row>
    <row r="10" spans="2:14" x14ac:dyDescent="0.25">
      <c r="B10" s="17">
        <v>7</v>
      </c>
      <c r="C10" s="22">
        <v>43881</v>
      </c>
      <c r="D10" s="22" t="s">
        <v>42</v>
      </c>
      <c r="E10" s="16" t="s">
        <v>29</v>
      </c>
      <c r="F10" s="16" t="s">
        <v>32</v>
      </c>
      <c r="G10" s="16" t="s">
        <v>35</v>
      </c>
      <c r="H10" s="16" t="s">
        <v>22</v>
      </c>
      <c r="I10" s="16">
        <v>100</v>
      </c>
      <c r="J10" s="16">
        <f t="shared" si="1"/>
        <v>2500</v>
      </c>
      <c r="K10" s="18">
        <f t="shared" si="0"/>
        <v>250000</v>
      </c>
    </row>
    <row r="11" spans="2:14" x14ac:dyDescent="0.25">
      <c r="B11" s="17">
        <v>8</v>
      </c>
      <c r="C11" s="22">
        <v>43881</v>
      </c>
      <c r="D11" s="22" t="s">
        <v>40</v>
      </c>
      <c r="E11" s="16" t="s">
        <v>29</v>
      </c>
      <c r="F11" s="16" t="s">
        <v>32</v>
      </c>
      <c r="G11" s="16" t="s">
        <v>35</v>
      </c>
      <c r="H11" s="16" t="s">
        <v>25</v>
      </c>
      <c r="I11" s="16">
        <v>50</v>
      </c>
      <c r="J11" s="16">
        <f t="shared" si="1"/>
        <v>3000</v>
      </c>
      <c r="K11" s="18">
        <f t="shared" si="0"/>
        <v>150000</v>
      </c>
    </row>
    <row r="12" spans="2:14" x14ac:dyDescent="0.25">
      <c r="B12" s="17">
        <v>9</v>
      </c>
      <c r="C12" s="22">
        <v>43885</v>
      </c>
      <c r="D12" s="22" t="s">
        <v>42</v>
      </c>
      <c r="E12" s="16" t="s">
        <v>31</v>
      </c>
      <c r="F12" s="16" t="s">
        <v>33</v>
      </c>
      <c r="G12" s="16" t="s">
        <v>37</v>
      </c>
      <c r="H12" s="16" t="s">
        <v>18</v>
      </c>
      <c r="I12" s="16">
        <v>100</v>
      </c>
      <c r="J12" s="16">
        <f t="shared" si="1"/>
        <v>2000</v>
      </c>
      <c r="K12" s="18">
        <f t="shared" si="0"/>
        <v>200000</v>
      </c>
    </row>
    <row r="13" spans="2:14" x14ac:dyDescent="0.25">
      <c r="B13" s="17">
        <v>10</v>
      </c>
      <c r="C13" s="16"/>
      <c r="D13" s="16"/>
      <c r="E13" s="16"/>
      <c r="F13" s="16"/>
      <c r="G13" s="16"/>
      <c r="H13" s="16"/>
      <c r="I13" s="16"/>
      <c r="J13" s="16" t="str">
        <f t="shared" si="1"/>
        <v/>
      </c>
      <c r="K13" s="18"/>
    </row>
    <row r="14" spans="2:14" x14ac:dyDescent="0.25">
      <c r="B14" s="17">
        <v>11</v>
      </c>
      <c r="C14" s="16"/>
      <c r="D14" s="16"/>
      <c r="E14" s="16"/>
      <c r="F14" s="16"/>
      <c r="G14" s="16"/>
      <c r="H14" s="16"/>
      <c r="I14" s="16"/>
      <c r="J14" s="16" t="str">
        <f t="shared" si="1"/>
        <v/>
      </c>
      <c r="K14" s="18"/>
    </row>
    <row r="15" spans="2:14" x14ac:dyDescent="0.25">
      <c r="B15" s="17">
        <v>12</v>
      </c>
      <c r="C15" s="16"/>
      <c r="D15" s="16"/>
      <c r="E15" s="16"/>
      <c r="F15" s="16"/>
      <c r="G15" s="16"/>
      <c r="H15" s="16"/>
      <c r="I15" s="16"/>
      <c r="J15" s="16" t="str">
        <f t="shared" si="1"/>
        <v/>
      </c>
      <c r="K15" s="18"/>
    </row>
    <row r="16" spans="2:14" x14ac:dyDescent="0.25">
      <c r="B16" s="17">
        <v>13</v>
      </c>
      <c r="C16" s="16"/>
      <c r="D16" s="16"/>
      <c r="E16" s="16"/>
      <c r="F16" s="16"/>
      <c r="G16" s="16"/>
      <c r="H16" s="16"/>
      <c r="I16" s="16"/>
      <c r="J16" s="16" t="str">
        <f t="shared" si="1"/>
        <v/>
      </c>
      <c r="K16" s="18"/>
    </row>
    <row r="17" spans="2:11" x14ac:dyDescent="0.25">
      <c r="B17" s="17">
        <v>14</v>
      </c>
      <c r="C17" s="16"/>
      <c r="D17" s="16"/>
      <c r="E17" s="16"/>
      <c r="F17" s="16"/>
      <c r="G17" s="16"/>
      <c r="H17" s="16"/>
      <c r="I17" s="16"/>
      <c r="J17" s="16" t="str">
        <f t="shared" si="1"/>
        <v/>
      </c>
      <c r="K17" s="18"/>
    </row>
    <row r="18" spans="2:11" x14ac:dyDescent="0.25">
      <c r="B18" s="17">
        <v>15</v>
      </c>
      <c r="C18" s="16"/>
      <c r="D18" s="16"/>
      <c r="E18" s="16"/>
      <c r="F18" s="16"/>
      <c r="G18" s="16"/>
      <c r="H18" s="16"/>
      <c r="I18" s="16"/>
      <c r="J18" s="16" t="str">
        <f t="shared" si="1"/>
        <v/>
      </c>
      <c r="K18" s="18"/>
    </row>
    <row r="19" spans="2:11" x14ac:dyDescent="0.25">
      <c r="B19" s="17">
        <v>16</v>
      </c>
      <c r="C19" s="16"/>
      <c r="D19" s="16"/>
      <c r="E19" s="16"/>
      <c r="F19" s="16"/>
      <c r="G19" s="16"/>
      <c r="H19" s="16"/>
      <c r="I19" s="16"/>
      <c r="J19" s="16" t="str">
        <f t="shared" si="1"/>
        <v/>
      </c>
      <c r="K19" s="18"/>
    </row>
    <row r="20" spans="2:11" x14ac:dyDescent="0.25">
      <c r="B20" s="17">
        <v>17</v>
      </c>
      <c r="C20" s="16"/>
      <c r="D20" s="16"/>
      <c r="E20" s="16"/>
      <c r="F20" s="16"/>
      <c r="G20" s="16"/>
      <c r="H20" s="16"/>
      <c r="I20" s="16"/>
      <c r="J20" s="16" t="str">
        <f t="shared" si="1"/>
        <v/>
      </c>
      <c r="K20" s="18"/>
    </row>
    <row r="21" spans="2:11" x14ac:dyDescent="0.25">
      <c r="B21" s="17">
        <v>18</v>
      </c>
      <c r="C21" s="16"/>
      <c r="D21" s="16"/>
      <c r="E21" s="16"/>
      <c r="F21" s="16"/>
      <c r="G21" s="16"/>
      <c r="H21" s="16"/>
      <c r="I21" s="16"/>
      <c r="J21" s="16" t="str">
        <f t="shared" si="1"/>
        <v/>
      </c>
      <c r="K21" s="18"/>
    </row>
    <row r="22" spans="2:11" x14ac:dyDescent="0.25">
      <c r="B22" s="17">
        <v>19</v>
      </c>
      <c r="C22" s="16"/>
      <c r="D22" s="16"/>
      <c r="E22" s="16"/>
      <c r="F22" s="16"/>
      <c r="G22" s="16"/>
      <c r="H22" s="16"/>
      <c r="I22" s="16"/>
      <c r="J22" s="16" t="str">
        <f t="shared" si="1"/>
        <v/>
      </c>
      <c r="K22" s="18"/>
    </row>
    <row r="23" spans="2:11" x14ac:dyDescent="0.25">
      <c r="B23" s="17">
        <v>20</v>
      </c>
      <c r="C23" s="16"/>
      <c r="D23" s="16"/>
      <c r="E23" s="16"/>
      <c r="F23" s="16"/>
      <c r="G23" s="16"/>
      <c r="H23" s="16"/>
      <c r="I23" s="16"/>
      <c r="J23" s="16" t="str">
        <f t="shared" si="1"/>
        <v/>
      </c>
      <c r="K23" s="18"/>
    </row>
    <row r="24" spans="2:11" x14ac:dyDescent="0.25">
      <c r="B24" s="17">
        <v>21</v>
      </c>
      <c r="C24" s="16"/>
      <c r="D24" s="16"/>
      <c r="E24" s="16"/>
      <c r="F24" s="16"/>
      <c r="G24" s="16"/>
      <c r="H24" s="16"/>
      <c r="I24" s="16"/>
      <c r="J24" s="16" t="str">
        <f t="shared" si="1"/>
        <v/>
      </c>
      <c r="K24" s="18"/>
    </row>
    <row r="25" spans="2:11" x14ac:dyDescent="0.25">
      <c r="B25" s="17">
        <v>22</v>
      </c>
      <c r="C25" s="16"/>
      <c r="D25" s="16"/>
      <c r="E25" s="16"/>
      <c r="F25" s="16"/>
      <c r="G25" s="16"/>
      <c r="H25" s="16"/>
      <c r="I25" s="16"/>
      <c r="J25" s="16" t="str">
        <f t="shared" si="1"/>
        <v/>
      </c>
      <c r="K25" s="18"/>
    </row>
    <row r="26" spans="2:11" x14ac:dyDescent="0.25">
      <c r="B26" s="17">
        <v>23</v>
      </c>
      <c r="C26" s="16"/>
      <c r="D26" s="16"/>
      <c r="E26" s="16"/>
      <c r="F26" s="16"/>
      <c r="G26" s="16"/>
      <c r="H26" s="16"/>
      <c r="I26" s="16"/>
      <c r="J26" s="16" t="str">
        <f t="shared" si="1"/>
        <v/>
      </c>
      <c r="K26" s="18"/>
    </row>
    <row r="27" spans="2:11" x14ac:dyDescent="0.25">
      <c r="B27" s="17">
        <v>24</v>
      </c>
      <c r="C27" s="16"/>
      <c r="D27" s="16"/>
      <c r="E27" s="16"/>
      <c r="F27" s="16"/>
      <c r="G27" s="16"/>
      <c r="H27" s="16"/>
      <c r="I27" s="16"/>
      <c r="J27" s="16" t="str">
        <f t="shared" si="1"/>
        <v/>
      </c>
      <c r="K27" s="18"/>
    </row>
    <row r="28" spans="2:11" x14ac:dyDescent="0.25">
      <c r="B28" s="17">
        <v>25</v>
      </c>
      <c r="C28" s="16"/>
      <c r="D28" s="16"/>
      <c r="E28" s="16"/>
      <c r="F28" s="16"/>
      <c r="G28" s="16"/>
      <c r="H28" s="16"/>
      <c r="I28" s="16"/>
      <c r="J28" s="16" t="str">
        <f t="shared" si="1"/>
        <v/>
      </c>
      <c r="K28" s="18"/>
    </row>
    <row r="29" spans="2:11" x14ac:dyDescent="0.25">
      <c r="B29" s="17">
        <v>26</v>
      </c>
      <c r="C29" s="16"/>
      <c r="D29" s="16"/>
      <c r="E29" s="16"/>
      <c r="F29" s="16"/>
      <c r="G29" s="16"/>
      <c r="H29" s="16"/>
      <c r="I29" s="16"/>
      <c r="J29" s="16" t="str">
        <f t="shared" si="1"/>
        <v/>
      </c>
      <c r="K29" s="18"/>
    </row>
    <row r="30" spans="2:11" x14ac:dyDescent="0.25">
      <c r="B30" s="17">
        <v>27</v>
      </c>
      <c r="C30" s="16"/>
      <c r="D30" s="16"/>
      <c r="E30" s="16"/>
      <c r="F30" s="16"/>
      <c r="G30" s="16"/>
      <c r="H30" s="16"/>
      <c r="I30" s="16"/>
      <c r="J30" s="16" t="str">
        <f>IF(H30=$M$4,$N$4,IF(H30=$M$5,$N$5,IF(H30=$M$6,$N$6,"")))</f>
        <v/>
      </c>
      <c r="K30" s="18"/>
    </row>
    <row r="31" spans="2:11" x14ac:dyDescent="0.25">
      <c r="B31" s="17">
        <v>28</v>
      </c>
      <c r="C31" s="16"/>
      <c r="D31" s="16"/>
      <c r="E31" s="16"/>
      <c r="F31" s="16"/>
      <c r="G31" s="16"/>
      <c r="H31" s="16"/>
      <c r="I31" s="16"/>
      <c r="J31" s="16"/>
      <c r="K31" s="18"/>
    </row>
    <row r="32" spans="2:11" x14ac:dyDescent="0.25">
      <c r="B32" s="17">
        <v>29</v>
      </c>
      <c r="C32" s="16"/>
      <c r="D32" s="16"/>
      <c r="E32" s="16"/>
      <c r="F32" s="16"/>
      <c r="G32" s="16"/>
      <c r="H32" s="16"/>
      <c r="I32" s="16"/>
      <c r="J32" s="16" t="str">
        <f>IF(H32=$M$4,$N$4,IF(H32=$M$5,$N$5,IF(H32=$M$6,$N$6,"")))</f>
        <v/>
      </c>
      <c r="K32" s="18"/>
    </row>
    <row r="33" spans="2:11" ht="16.5" thickBot="1" x14ac:dyDescent="0.3">
      <c r="B33" s="19">
        <v>30</v>
      </c>
      <c r="C33" s="20"/>
      <c r="D33" s="20"/>
      <c r="E33" s="20"/>
      <c r="F33" s="20"/>
      <c r="G33" s="20"/>
      <c r="H33" s="20"/>
      <c r="I33" s="20"/>
      <c r="J33" s="20"/>
      <c r="K33" s="21"/>
    </row>
  </sheetData>
  <phoneticPr fontId="26"/>
  <dataValidations count="2">
    <dataValidation type="list" allowBlank="1" showInputMessage="1" showErrorMessage="1" sqref="H4:H30 H32" xr:uid="{BB6C2754-8D4F-48AC-9527-EE19452DB5BC}">
      <formula1>$M$4:$M$6</formula1>
    </dataValidation>
    <dataValidation type="list" allowBlank="1" showInputMessage="1" showErrorMessage="1" sqref="D4:D33" xr:uid="{27987289-EEF0-4A94-AC1A-6B32413CEC4A}">
      <formula1>$M$8:$M$9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請求書</vt:lpstr>
      <vt:lpstr>受注</vt:lpstr>
      <vt:lpstr>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2020-03-21T11:07:17Z</dcterms:created>
  <dcterms:modified xsi:type="dcterms:W3CDTF">2020-03-21T11:18:01Z</dcterms:modified>
</cp:coreProperties>
</file>